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nyl\Desktop\"/>
    </mc:Choice>
  </mc:AlternateContent>
  <bookViews>
    <workbookView xWindow="0" yWindow="0" windowWidth="28800" windowHeight="12300"/>
  </bookViews>
  <sheets>
    <sheet name="HeatCalc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1" l="1"/>
  <c r="N36" i="1"/>
  <c r="J36" i="1"/>
  <c r="H36" i="1"/>
  <c r="P36" i="1" s="1"/>
  <c r="P34" i="1"/>
  <c r="O34" i="1"/>
  <c r="M34" i="1"/>
  <c r="K34" i="1"/>
  <c r="I34" i="1"/>
  <c r="P33" i="1"/>
  <c r="O33" i="1"/>
  <c r="M33" i="1"/>
  <c r="K33" i="1"/>
  <c r="I33" i="1"/>
  <c r="Q33" i="1" s="1"/>
  <c r="P32" i="1"/>
  <c r="O32" i="1"/>
  <c r="M32" i="1"/>
  <c r="K32" i="1"/>
  <c r="I32" i="1"/>
  <c r="P31" i="1"/>
  <c r="O31" i="1"/>
  <c r="M31" i="1"/>
  <c r="K31" i="1"/>
  <c r="P29" i="1"/>
  <c r="O29" i="1"/>
  <c r="M29" i="1"/>
  <c r="K29" i="1"/>
  <c r="P28" i="1"/>
  <c r="O28" i="1"/>
  <c r="M28" i="1"/>
  <c r="K28" i="1"/>
  <c r="P27" i="1"/>
  <c r="O27" i="1"/>
  <c r="M27" i="1"/>
  <c r="K27" i="1"/>
  <c r="Q27" i="1" s="1"/>
  <c r="P26" i="1"/>
  <c r="O26" i="1"/>
  <c r="M26" i="1"/>
  <c r="K26" i="1"/>
  <c r="I26" i="1"/>
  <c r="Q26" i="1" s="1"/>
  <c r="P25" i="1"/>
  <c r="O25" i="1"/>
  <c r="M25" i="1"/>
  <c r="K25" i="1"/>
  <c r="I25" i="1"/>
  <c r="P24" i="1"/>
  <c r="O24" i="1"/>
  <c r="M24" i="1"/>
  <c r="K24" i="1"/>
  <c r="I24" i="1"/>
  <c r="P23" i="1"/>
  <c r="O23" i="1"/>
  <c r="M23" i="1"/>
  <c r="K23" i="1"/>
  <c r="I23" i="1"/>
  <c r="P22" i="1"/>
  <c r="O22" i="1"/>
  <c r="M22" i="1"/>
  <c r="K22" i="1"/>
  <c r="I22" i="1"/>
  <c r="N21" i="1"/>
  <c r="O21" i="1" s="1"/>
  <c r="L21" i="1"/>
  <c r="A44" i="1" s="1"/>
  <c r="K21" i="1"/>
  <c r="I21" i="1"/>
  <c r="P20" i="1"/>
  <c r="O20" i="1"/>
  <c r="M20" i="1"/>
  <c r="K20" i="1"/>
  <c r="I20" i="1"/>
  <c r="O19" i="1"/>
  <c r="M19" i="1"/>
  <c r="J19" i="1"/>
  <c r="K19" i="1" s="1"/>
  <c r="H19" i="1"/>
  <c r="I19" i="1" s="1"/>
  <c r="P17" i="1"/>
  <c r="P16" i="1"/>
  <c r="P15" i="1"/>
  <c r="A3" i="1"/>
  <c r="A4" i="1" s="1"/>
  <c r="A5" i="1" s="1"/>
  <c r="A6" i="1" s="1"/>
  <c r="A7" i="1" s="1"/>
  <c r="A8" i="1" s="1"/>
  <c r="Q29" i="1" l="1"/>
  <c r="A43" i="1" s="1"/>
  <c r="Q28" i="1"/>
  <c r="Q22" i="1"/>
  <c r="Q31" i="1"/>
  <c r="J35" i="1"/>
  <c r="J37" i="1" s="1"/>
  <c r="J39" i="1" s="1"/>
  <c r="J41" i="1" s="1"/>
  <c r="Q24" i="1"/>
  <c r="Q20" i="1"/>
  <c r="Q25" i="1"/>
  <c r="Q34" i="1"/>
  <c r="Q32" i="1"/>
  <c r="Q23" i="1"/>
  <c r="N35" i="1"/>
  <c r="N37" i="1" s="1"/>
  <c r="N39" i="1" s="1"/>
  <c r="N41" i="1" s="1"/>
  <c r="Q19" i="1"/>
  <c r="H35" i="1"/>
  <c r="P19" i="1"/>
  <c r="A42" i="1"/>
  <c r="P21" i="1"/>
  <c r="M21" i="1"/>
  <c r="Q21" i="1" s="1"/>
  <c r="H37" i="1" l="1"/>
  <c r="L35" i="1"/>
  <c r="L37" i="1" s="1"/>
  <c r="L39" i="1" s="1"/>
  <c r="L41" i="1" s="1"/>
  <c r="P35" i="1" l="1"/>
  <c r="H39" i="1"/>
  <c r="P37" i="1"/>
  <c r="P39" i="1" l="1"/>
  <c r="H41" i="1"/>
  <c r="P41" i="1" s="1"/>
</calcChain>
</file>

<file path=xl/comments1.xml><?xml version="1.0" encoding="utf-8"?>
<comments xmlns="http://schemas.openxmlformats.org/spreadsheetml/2006/main">
  <authors>
    <author>Sean Donohue</author>
    <author>Larry Walsh</author>
  </authors>
  <commentList>
    <comment ref="B17" authorId="0" shapeId="0">
      <text>
        <r>
          <rPr>
            <sz val="10"/>
            <color indexed="81"/>
            <rFont val="Tahoma"/>
            <family val="2"/>
          </rPr>
          <t>Enter the average wall height for each story measured from floor surface of one floor to the floor surface of the floor above.</t>
        </r>
      </text>
    </comment>
    <comment ref="H17" authorId="0" shapeId="0">
      <text>
        <r>
          <rPr>
            <sz val="10"/>
            <color indexed="81"/>
            <rFont val="Tahoma"/>
            <family val="2"/>
          </rPr>
          <t>For crawlspaces, enter the height from grade to the top of the floor above.</t>
        </r>
      </text>
    </comment>
    <comment ref="D19" authorId="0" shapeId="0">
      <text>
        <r>
          <rPr>
            <sz val="10"/>
            <color indexed="81"/>
            <rFont val="Tahoma"/>
            <family val="2"/>
          </rPr>
          <t>The foundation wall surface area that is in contact with soil.  Calculated for you.</t>
        </r>
      </text>
    </comment>
    <comment ref="H19" authorId="0" shapeId="0">
      <text>
        <r>
          <rPr>
            <sz val="10"/>
            <color indexed="81"/>
            <rFont val="Tahoma"/>
            <family val="2"/>
          </rPr>
          <t>These cells are locked in order to verify proper sum of areas.  If you get a negative number, your areas do not match the perimeter times wall height.</t>
        </r>
      </text>
    </comment>
    <comment ref="J19" authorId="0" shapeId="0">
      <text>
        <r>
          <rPr>
            <sz val="10"/>
            <color indexed="81"/>
            <rFont val="Tahoma"/>
            <family val="2"/>
          </rPr>
          <t>These cells are locked in order to verify proper sum of areas.  If you get a negative number, your areas do not match the perimeter times wall height.</t>
        </r>
      </text>
    </comment>
    <comment ref="D20" authorId="0" shapeId="0">
      <text>
        <r>
          <rPr>
            <sz val="10"/>
            <color indexed="81"/>
            <rFont val="Tahoma"/>
            <family val="2"/>
          </rPr>
          <t>Enter the foundation wall surface area in contact with outside air.</t>
        </r>
      </text>
    </comment>
    <comment ref="L21" authorId="1" shapeId="0">
      <text>
        <r>
          <rPr>
            <sz val="8"/>
            <color indexed="81"/>
            <rFont val="Tahoma"/>
          </rPr>
          <t xml:space="preserve">These cells are locked in order to verify proper sum of areas.  If you get a negative number, your areas do not match the perimeter times wall height.
</t>
        </r>
      </text>
    </comment>
    <comment ref="N21" authorId="1" shapeId="0">
      <text>
        <r>
          <rPr>
            <sz val="8"/>
            <color indexed="81"/>
            <rFont val="Tahoma"/>
          </rPr>
          <t xml:space="preserve">These cells are locked in order to verify proper sum of areas.  If you get a negative number, your areas do not match the perimeter times wall height.
</t>
        </r>
      </text>
    </comment>
    <comment ref="B26" authorId="0" shapeId="0">
      <text>
        <r>
          <rPr>
            <sz val="10"/>
            <color indexed="81"/>
            <rFont val="Tahoma"/>
            <family val="2"/>
          </rPr>
          <t>Include any doors than have less than 50% glazing.</t>
        </r>
      </text>
    </comment>
    <comment ref="B27" authorId="0" shapeId="0">
      <text>
        <r>
          <rPr>
            <sz val="10"/>
            <color indexed="81"/>
            <rFont val="Tahoma"/>
            <family val="2"/>
          </rPr>
          <t>Assumes insulation at the ceiling joist or bottom chord of trusses.  Enter the flat area of the entire roof, including any skylights.</t>
        </r>
      </text>
    </comment>
    <comment ref="I27" authorId="0" shapeId="0">
      <text>
        <r>
          <rPr>
            <sz val="10"/>
            <color indexed="81"/>
            <rFont val="Tahoma"/>
            <family val="2"/>
          </rPr>
          <t>A crawlspace does not have a roof, it has a floor over it.  Enter any floor insulation values in the appropriate level containing the floor.</t>
        </r>
      </text>
    </comment>
    <comment ref="B29" authorId="0" shapeId="0">
      <text>
        <r>
          <rPr>
            <sz val="10"/>
            <color indexed="81"/>
            <rFont val="Tahoma"/>
            <family val="2"/>
          </rPr>
          <t>Assumes rafter or scissor truss construction.  Enter the flat area of the entire roof, including any skylights.  Pitch is taken into account in the next row.</t>
        </r>
      </text>
    </comment>
    <comment ref="B30" authorId="0" shapeId="0">
      <text>
        <r>
          <rPr>
            <sz val="10"/>
            <color indexed="81"/>
            <rFont val="Tahoma"/>
            <family val="2"/>
          </rPr>
          <t>Enter the pitch of the INTERIOR surface of a cathedral or vaulted ceiling.  This is the vertical RISE for a horizontal RUN of 12.</t>
        </r>
      </text>
    </comment>
    <comment ref="B32" authorId="0" shapeId="0">
      <text>
        <r>
          <rPr>
            <sz val="10"/>
            <color indexed="81"/>
            <rFont val="Tahoma"/>
            <family val="2"/>
          </rPr>
          <t>Enter the area of insulation for the foundation wall below exposed full-height framed wall.  Examples include: walk out basements and slab on grade construction.</t>
        </r>
      </text>
    </comment>
    <comment ref="B33" authorId="0" shapeId="0">
      <text>
        <r>
          <rPr>
            <sz val="10"/>
            <color indexed="81"/>
            <rFont val="Tahoma"/>
            <family val="2"/>
          </rPr>
          <t>These include: Garages, crawlspaces and similar construction where the floor is over unheated but enclosed construction.</t>
        </r>
      </text>
    </comment>
    <comment ref="B34" authorId="0" shapeId="0">
      <text>
        <r>
          <rPr>
            <sz val="10"/>
            <color indexed="81"/>
            <rFont val="Tahoma"/>
            <family val="2"/>
          </rPr>
          <t>These include: Bays, porches, overhangs, cantilevers and similar construction where the floor is exposed to the exterior.</t>
        </r>
      </text>
    </comment>
    <comment ref="P35" authorId="0" shapeId="0">
      <text>
        <r>
          <rPr>
            <sz val="10"/>
            <color indexed="81"/>
            <rFont val="Tahoma"/>
            <family val="2"/>
          </rPr>
          <t>This is the summary that should appear on the Heat Loss Certificate.</t>
        </r>
      </text>
    </comment>
    <comment ref="F41" authorId="0" shapeId="0">
      <text>
        <r>
          <rPr>
            <sz val="10"/>
            <color indexed="81"/>
            <rFont val="Tahoma"/>
            <family val="2"/>
          </rPr>
          <t>This information is usually listed on the appliance, or available from the supplier.  This value cannot be lower than 80%.</t>
        </r>
      </text>
    </comment>
    <comment ref="P41" authorId="0" shapeId="0">
      <text>
        <r>
          <rPr>
            <sz val="10"/>
            <color indexed="81"/>
            <rFont val="Tahoma"/>
            <family val="2"/>
          </rPr>
          <t>This is the minimum heat input required to meet the heat loss as calculated.</t>
        </r>
      </text>
    </comment>
  </commentList>
</comments>
</file>

<file path=xl/sharedStrings.xml><?xml version="1.0" encoding="utf-8"?>
<sst xmlns="http://schemas.openxmlformats.org/spreadsheetml/2006/main" count="96" uniqueCount="80">
  <si>
    <t>Directions:</t>
  </si>
  <si>
    <t>Enter or modify information in the</t>
  </si>
  <si>
    <t>blue</t>
  </si>
  <si>
    <t>cells only.  All other cells are locked.</t>
  </si>
  <si>
    <t>DO NOT enter both R and U values.  The worksheet defaults to the R value.  If you want to use the U value, leave the R value empty.</t>
  </si>
  <si>
    <t>The values listed in the R and U columns are the most common but may be modified depending on building materials actually used.</t>
  </si>
  <si>
    <t>For all Areas, enter the value in square feet.  BTU/hr means British Thermal Unit per hour, a unit measure of heat loss over time.</t>
  </si>
  <si>
    <t>The Areas in Row 5A and 5C are locked for your benefit.  Please insure that these are a positive number or you will get an error message.</t>
  </si>
  <si>
    <t>For further direction, cells with a red triangle offer additional comments when the cursor is placed over the cell.</t>
  </si>
  <si>
    <t>When finished, print this form and attach it to your plans for review.</t>
  </si>
  <si>
    <t>Pikes Peak Regional Building Department</t>
  </si>
  <si>
    <r>
      <t xml:space="preserve">Heat Loss Calculation Table </t>
    </r>
    <r>
      <rPr>
        <b/>
        <sz val="12"/>
        <rFont val="Arial"/>
        <family val="2"/>
      </rPr>
      <t>(ver. 2.2)</t>
    </r>
  </si>
  <si>
    <t>Contractor/Builder:</t>
  </si>
  <si>
    <t>Address or Master#:</t>
  </si>
  <si>
    <t>Date:</t>
  </si>
  <si>
    <t>Space under consideration</t>
  </si>
  <si>
    <t>Crawlspace</t>
  </si>
  <si>
    <t>Basement</t>
  </si>
  <si>
    <t>Main Floor</t>
  </si>
  <si>
    <t>Upper Floor</t>
  </si>
  <si>
    <t>Entire House</t>
  </si>
  <si>
    <t>Running perimeter of exterior wall (feet)</t>
  </si>
  <si>
    <t>Floor area (square feet)</t>
  </si>
  <si>
    <t>Wall height (feet)</t>
  </si>
  <si>
    <t>TYPE OF EXPOSURE</t>
  </si>
  <si>
    <t>Material</t>
  </si>
  <si>
    <t>R</t>
  </si>
  <si>
    <t>U</t>
  </si>
  <si>
    <t>T</t>
  </si>
  <si>
    <t>Area</t>
  </si>
  <si>
    <t>BTU/hr</t>
  </si>
  <si>
    <t>Net exposed walls</t>
  </si>
  <si>
    <t>A.</t>
  </si>
  <si>
    <t>Concrete earth</t>
  </si>
  <si>
    <t>B.</t>
  </si>
  <si>
    <t>Concrete air</t>
  </si>
  <si>
    <t>C.</t>
  </si>
  <si>
    <t>2x4</t>
  </si>
  <si>
    <t>D.</t>
  </si>
  <si>
    <t>2x6</t>
  </si>
  <si>
    <t>Windows and Glass doors</t>
  </si>
  <si>
    <t>E.</t>
  </si>
  <si>
    <t>Window bsmt</t>
  </si>
  <si>
    <t>F.</t>
  </si>
  <si>
    <t>Window other</t>
  </si>
  <si>
    <t>G.</t>
  </si>
  <si>
    <t>Glass door</t>
  </si>
  <si>
    <t>Solid doors</t>
  </si>
  <si>
    <t>H.</t>
  </si>
  <si>
    <t>Gross roof</t>
  </si>
  <si>
    <t>I.</t>
  </si>
  <si>
    <t>Flat ceiling</t>
  </si>
  <si>
    <t>Skylights</t>
  </si>
  <si>
    <t>J.</t>
  </si>
  <si>
    <t>8a</t>
  </si>
  <si>
    <t>Ia.</t>
  </si>
  <si>
    <t>Sloped ceiling</t>
  </si>
  <si>
    <t>Pitch in 12</t>
  </si>
  <si>
    <t>Ja.</t>
  </si>
  <si>
    <t>Floors on grade</t>
  </si>
  <si>
    <t>K.</t>
  </si>
  <si>
    <t>Slab insulation</t>
  </si>
  <si>
    <t>Floors / unheated</t>
  </si>
  <si>
    <t>L.</t>
  </si>
  <si>
    <t>Floors / exterior</t>
  </si>
  <si>
    <t>M.</t>
  </si>
  <si>
    <t>Building Envelope Heat Loss</t>
  </si>
  <si>
    <t>Infiltration Heat Loss (based on average of 0.35 ACH)</t>
  </si>
  <si>
    <t>Total Heat Loss</t>
  </si>
  <si>
    <t>Altitude deration</t>
  </si>
  <si>
    <t>Caloric deration of natural gas</t>
  </si>
  <si>
    <t>Output</t>
  </si>
  <si>
    <t>Total Output</t>
  </si>
  <si>
    <t>(constant)</t>
  </si>
  <si>
    <t>Efficiency deration</t>
  </si>
  <si>
    <t>Efficiency of heating equipment</t>
  </si>
  <si>
    <t>Input</t>
  </si>
  <si>
    <t>Total Input</t>
  </si>
  <si>
    <t>form release: 12/09/2003</t>
  </si>
  <si>
    <t>revised 10/25/2011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</si>
</sst>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mm\ d\,\ yyyy"/>
    <numFmt numFmtId="165" formatCode="#,##0\ &quot;BTU/hr&quot;"/>
    <numFmt numFmtId="166" formatCode="#,##0\ \B\t\u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8"/>
      <name val="Tahoma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color indexed="10"/>
      <name val="Arial"/>
      <family val="2"/>
    </font>
    <font>
      <sz val="9"/>
      <name val="Arial"/>
      <family val="2"/>
    </font>
    <font>
      <sz val="10"/>
      <color indexed="81"/>
      <name val="Tahoma"/>
      <family val="2"/>
    </font>
    <font>
      <sz val="8"/>
      <color indexed="81"/>
      <name val="Tahoma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4" fillId="0" borderId="0" xfId="0" applyFont="1" applyProtection="1"/>
    <xf numFmtId="0" fontId="4" fillId="0" borderId="0" xfId="0" applyFont="1" applyAlignment="1" applyProtection="1">
      <alignment horizontal="left"/>
    </xf>
    <xf numFmtId="0" fontId="2" fillId="2" borderId="0" xfId="0" applyFont="1" applyFill="1" applyAlignment="1" applyProtection="1">
      <alignment horizontal="center" wrapText="1"/>
    </xf>
    <xf numFmtId="0" fontId="6" fillId="0" borderId="0" xfId="0" applyFont="1" applyAlignment="1" applyProtection="1">
      <alignment horizontal="center" wrapText="1"/>
    </xf>
    <xf numFmtId="0" fontId="7" fillId="0" borderId="0" xfId="0" applyFont="1" applyAlignment="1" applyProtection="1"/>
    <xf numFmtId="0" fontId="4" fillId="0" borderId="1" xfId="0" applyFont="1" applyBorder="1" applyProtection="1"/>
    <xf numFmtId="0" fontId="4" fillId="0" borderId="1" xfId="0" applyFont="1" applyBorder="1" applyAlignment="1" applyProtection="1">
      <alignment horizontal="left" vertical="top" wrapText="1"/>
    </xf>
    <xf numFmtId="0" fontId="4" fillId="0" borderId="5" xfId="0" applyFont="1" applyBorder="1" applyAlignment="1" applyProtection="1">
      <alignment horizontal="left" vertical="top" wrapText="1"/>
    </xf>
    <xf numFmtId="0" fontId="4" fillId="0" borderId="6" xfId="0" applyFont="1" applyBorder="1" applyAlignment="1" applyProtection="1">
      <alignment horizontal="center" vertical="top" wrapText="1"/>
    </xf>
    <xf numFmtId="0" fontId="4" fillId="0" borderId="6" xfId="0" applyFont="1" applyBorder="1" applyAlignment="1" applyProtection="1">
      <alignment vertical="top" wrapText="1"/>
    </xf>
    <xf numFmtId="0" fontId="4" fillId="2" borderId="6" xfId="0" applyFont="1" applyFill="1" applyBorder="1" applyAlignment="1" applyProtection="1">
      <alignment vertical="top" wrapText="1"/>
    </xf>
    <xf numFmtId="0" fontId="4" fillId="0" borderId="1" xfId="0" applyFont="1" applyBorder="1" applyAlignment="1" applyProtection="1">
      <alignment vertical="top" wrapText="1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3" borderId="6" xfId="0" applyFont="1" applyFill="1" applyBorder="1" applyAlignment="1" applyProtection="1">
      <alignment vertical="top" wrapText="1"/>
    </xf>
    <xf numFmtId="1" fontId="4" fillId="0" borderId="6" xfId="0" applyNumberFormat="1" applyFont="1" applyBorder="1" applyAlignment="1" applyProtection="1">
      <alignment vertical="top" wrapText="1"/>
    </xf>
    <xf numFmtId="0" fontId="4" fillId="0" borderId="1" xfId="0" applyFont="1" applyBorder="1" applyAlignment="1" applyProtection="1">
      <alignment horizontal="left"/>
    </xf>
    <xf numFmtId="0" fontId="4" fillId="4" borderId="6" xfId="0" applyFont="1" applyFill="1" applyBorder="1" applyAlignment="1" applyProtection="1">
      <alignment vertical="top" wrapText="1"/>
      <protection locked="0"/>
    </xf>
    <xf numFmtId="1" fontId="4" fillId="4" borderId="6" xfId="0" applyNumberFormat="1" applyFont="1" applyFill="1" applyBorder="1" applyAlignment="1" applyProtection="1">
      <alignment vertical="top" wrapText="1"/>
    </xf>
    <xf numFmtId="0" fontId="4" fillId="0" borderId="7" xfId="0" applyFont="1" applyBorder="1" applyAlignment="1" applyProtection="1">
      <alignment vertical="top" wrapText="1"/>
    </xf>
    <xf numFmtId="0" fontId="4" fillId="0" borderId="4" xfId="0" applyFont="1" applyBorder="1" applyAlignment="1" applyProtection="1">
      <alignment vertical="top" wrapText="1"/>
    </xf>
    <xf numFmtId="0" fontId="4" fillId="4" borderId="4" xfId="0" applyFont="1" applyFill="1" applyBorder="1" applyAlignment="1" applyProtection="1">
      <alignment vertical="top" wrapText="1"/>
    </xf>
    <xf numFmtId="0" fontId="4" fillId="4" borderId="1" xfId="0" applyFont="1" applyFill="1" applyBorder="1" applyAlignment="1" applyProtection="1">
      <alignment vertical="top" wrapText="1"/>
    </xf>
    <xf numFmtId="0" fontId="4" fillId="4" borderId="6" xfId="0" applyFont="1" applyFill="1" applyBorder="1" applyAlignment="1" applyProtection="1">
      <alignment vertical="top" wrapText="1"/>
    </xf>
    <xf numFmtId="0" fontId="4" fillId="0" borderId="11" xfId="0" applyFont="1" applyBorder="1" applyAlignment="1" applyProtection="1">
      <alignment horizontal="left" vertical="top" wrapText="1"/>
    </xf>
    <xf numFmtId="0" fontId="4" fillId="0" borderId="12" xfId="0" applyFont="1" applyBorder="1" applyAlignment="1" applyProtection="1">
      <alignment vertical="top" wrapText="1"/>
    </xf>
    <xf numFmtId="0" fontId="4" fillId="2" borderId="12" xfId="0" applyFont="1" applyFill="1" applyBorder="1" applyAlignment="1" applyProtection="1">
      <alignment vertical="top" wrapText="1"/>
      <protection locked="0"/>
    </xf>
    <xf numFmtId="1" fontId="4" fillId="0" borderId="12" xfId="0" applyNumberFormat="1" applyFont="1" applyBorder="1" applyAlignment="1" applyProtection="1">
      <alignment vertical="top" wrapText="1"/>
    </xf>
    <xf numFmtId="0" fontId="2" fillId="0" borderId="5" xfId="0" applyFont="1" applyBorder="1" applyAlignment="1" applyProtection="1">
      <alignment horizontal="left" vertical="top" wrapText="1"/>
    </xf>
    <xf numFmtId="0" fontId="2" fillId="0" borderId="0" xfId="0" applyFont="1" applyProtection="1"/>
    <xf numFmtId="0" fontId="2" fillId="0" borderId="8" xfId="0" applyFont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left" vertical="top" wrapText="1"/>
    </xf>
    <xf numFmtId="0" fontId="4" fillId="0" borderId="0" xfId="0" applyFont="1" applyFill="1" applyProtection="1"/>
    <xf numFmtId="165" fontId="4" fillId="0" borderId="0" xfId="0" applyNumberFormat="1" applyFont="1" applyFill="1" applyBorder="1" applyAlignment="1" applyProtection="1">
      <alignment horizontal="right" wrapText="1"/>
    </xf>
    <xf numFmtId="165" fontId="2" fillId="0" borderId="0" xfId="0" applyNumberFormat="1" applyFont="1" applyFill="1" applyBorder="1" applyAlignment="1" applyProtection="1">
      <alignment horizontal="right" wrapText="1"/>
    </xf>
    <xf numFmtId="0" fontId="8" fillId="0" borderId="0" xfId="0" applyFont="1" applyAlignment="1" applyProtection="1">
      <alignment horizontal="left"/>
    </xf>
    <xf numFmtId="0" fontId="9" fillId="0" borderId="0" xfId="0" applyFont="1" applyProtection="1"/>
    <xf numFmtId="0" fontId="4" fillId="0" borderId="0" xfId="0" applyFont="1" applyAlignment="1" applyProtection="1">
      <alignment horizontal="left" wrapText="1"/>
    </xf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 wrapText="1"/>
    </xf>
    <xf numFmtId="0" fontId="7" fillId="0" borderId="0" xfId="0" applyFont="1" applyAlignment="1" applyProtection="1"/>
    <xf numFmtId="0" fontId="4" fillId="0" borderId="1" xfId="0" applyFont="1" applyBorder="1" applyAlignment="1" applyProtection="1"/>
    <xf numFmtId="0" fontId="4" fillId="2" borderId="1" xfId="0" applyFont="1" applyFill="1" applyBorder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3" fontId="4" fillId="0" borderId="2" xfId="0" applyNumberFormat="1" applyFont="1" applyBorder="1" applyAlignment="1" applyProtection="1">
      <alignment vertical="top" wrapText="1"/>
    </xf>
    <xf numFmtId="3" fontId="4" fillId="0" borderId="4" xfId="0" applyNumberFormat="1" applyFont="1" applyBorder="1" applyAlignment="1" applyProtection="1">
      <alignment vertical="top" wrapText="1"/>
    </xf>
    <xf numFmtId="0" fontId="4" fillId="0" borderId="2" xfId="0" applyFont="1" applyBorder="1" applyAlignment="1" applyProtection="1">
      <alignment vertical="top" wrapText="1"/>
    </xf>
    <xf numFmtId="0" fontId="4" fillId="0" borderId="3" xfId="0" applyFont="1" applyBorder="1" applyAlignment="1" applyProtection="1">
      <alignment vertical="top" wrapText="1"/>
    </xf>
    <xf numFmtId="0" fontId="4" fillId="0" borderId="4" xfId="0" applyFont="1" applyBorder="1" applyAlignment="1" applyProtection="1">
      <alignment vertical="top" wrapText="1"/>
    </xf>
    <xf numFmtId="0" fontId="2" fillId="0" borderId="2" xfId="0" applyFont="1" applyBorder="1" applyAlignment="1" applyProtection="1">
      <alignment vertical="top" wrapText="1"/>
    </xf>
    <xf numFmtId="0" fontId="2" fillId="0" borderId="4" xfId="0" applyFont="1" applyBorder="1" applyAlignment="1" applyProtection="1">
      <alignment vertical="top" wrapText="1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horizontal="center" vertical="top" wrapText="1"/>
    </xf>
    <xf numFmtId="0" fontId="4" fillId="0" borderId="4" xfId="0" applyFont="1" applyBorder="1" applyAlignment="1" applyProtection="1">
      <alignment horizontal="center" vertical="top" wrapText="1"/>
    </xf>
    <xf numFmtId="0" fontId="4" fillId="0" borderId="7" xfId="0" applyFont="1" applyBorder="1" applyAlignment="1" applyProtection="1">
      <alignment horizontal="left" vertical="top" wrapText="1"/>
    </xf>
    <xf numFmtId="0" fontId="4" fillId="0" borderId="8" xfId="0" applyFont="1" applyBorder="1" applyAlignment="1" applyProtection="1">
      <alignment horizontal="left" vertical="top" wrapText="1"/>
    </xf>
    <xf numFmtId="0" fontId="4" fillId="0" borderId="5" xfId="0" applyFont="1" applyBorder="1" applyAlignment="1" applyProtection="1">
      <alignment horizontal="left" vertical="top" wrapText="1"/>
    </xf>
    <xf numFmtId="0" fontId="4" fillId="0" borderId="7" xfId="0" applyFont="1" applyBorder="1" applyAlignment="1" applyProtection="1">
      <alignment vertical="top" wrapText="1"/>
    </xf>
    <xf numFmtId="0" fontId="4" fillId="0" borderId="8" xfId="0" applyFont="1" applyBorder="1" applyAlignment="1" applyProtection="1">
      <alignment vertical="top" wrapText="1"/>
    </xf>
    <xf numFmtId="0" fontId="4" fillId="0" borderId="5" xfId="0" applyFont="1" applyBorder="1" applyAlignment="1" applyProtection="1">
      <alignment vertical="top" wrapText="1"/>
    </xf>
    <xf numFmtId="0" fontId="4" fillId="0" borderId="7" xfId="0" applyFont="1" applyBorder="1" applyAlignment="1" applyProtection="1">
      <alignment horizontal="left" vertical="top"/>
    </xf>
    <xf numFmtId="0" fontId="0" fillId="0" borderId="5" xfId="0" applyBorder="1" applyAlignment="1">
      <alignment horizontal="left" vertical="top"/>
    </xf>
    <xf numFmtId="0" fontId="4" fillId="0" borderId="9" xfId="0" applyFont="1" applyBorder="1" applyAlignment="1" applyProtection="1">
      <alignment horizontal="left" vertical="top" wrapText="1"/>
    </xf>
    <xf numFmtId="0" fontId="4" fillId="0" borderId="10" xfId="0" applyFont="1" applyBorder="1" applyAlignment="1" applyProtection="1">
      <alignment horizontal="left" vertical="top" wrapText="1"/>
    </xf>
    <xf numFmtId="0" fontId="2" fillId="0" borderId="13" xfId="0" applyFont="1" applyBorder="1" applyAlignment="1" applyProtection="1">
      <alignment wrapText="1"/>
    </xf>
    <xf numFmtId="0" fontId="2" fillId="0" borderId="14" xfId="0" applyFont="1" applyBorder="1" applyAlignment="1" applyProtection="1">
      <alignment wrapText="1"/>
    </xf>
    <xf numFmtId="0" fontId="2" fillId="0" borderId="6" xfId="0" applyFont="1" applyBorder="1" applyAlignment="1" applyProtection="1">
      <alignment wrapText="1"/>
    </xf>
    <xf numFmtId="165" fontId="2" fillId="0" borderId="13" xfId="0" applyNumberFormat="1" applyFont="1" applyBorder="1" applyAlignment="1" applyProtection="1">
      <alignment horizontal="right" wrapText="1"/>
    </xf>
    <xf numFmtId="165" fontId="2" fillId="0" borderId="6" xfId="0" applyNumberFormat="1" applyFont="1" applyBorder="1" applyAlignment="1" applyProtection="1">
      <alignment horizontal="right" wrapText="1"/>
    </xf>
    <xf numFmtId="165" fontId="2" fillId="5" borderId="19" xfId="0" applyNumberFormat="1" applyFont="1" applyFill="1" applyBorder="1" applyAlignment="1" applyProtection="1">
      <alignment horizontal="right" wrapText="1"/>
    </xf>
    <xf numFmtId="165" fontId="2" fillId="5" borderId="12" xfId="0" applyNumberFormat="1" applyFont="1" applyFill="1" applyBorder="1" applyAlignment="1" applyProtection="1">
      <alignment horizontal="right" wrapText="1"/>
    </xf>
    <xf numFmtId="165" fontId="2" fillId="5" borderId="15" xfId="0" applyNumberFormat="1" applyFont="1" applyFill="1" applyBorder="1" applyAlignment="1" applyProtection="1">
      <alignment horizontal="right" wrapText="1"/>
    </xf>
    <xf numFmtId="165" fontId="2" fillId="5" borderId="16" xfId="0" applyNumberFormat="1" applyFont="1" applyFill="1" applyBorder="1" applyAlignment="1" applyProtection="1">
      <alignment horizontal="right" wrapText="1"/>
    </xf>
    <xf numFmtId="0" fontId="2" fillId="0" borderId="10" xfId="0" applyFont="1" applyBorder="1" applyAlignment="1" applyProtection="1">
      <alignment wrapText="1"/>
    </xf>
    <xf numFmtId="0" fontId="2" fillId="0" borderId="0" xfId="0" applyFont="1" applyBorder="1" applyAlignment="1" applyProtection="1">
      <alignment wrapText="1"/>
    </xf>
    <xf numFmtId="0" fontId="2" fillId="0" borderId="17" xfId="0" applyFont="1" applyBorder="1" applyAlignment="1" applyProtection="1">
      <alignment wrapText="1"/>
    </xf>
    <xf numFmtId="165" fontId="2" fillId="0" borderId="10" xfId="0" applyNumberFormat="1" applyFont="1" applyBorder="1" applyAlignment="1" applyProtection="1">
      <alignment horizontal="right" wrapText="1"/>
    </xf>
    <xf numFmtId="165" fontId="2" fillId="0" borderId="17" xfId="0" applyNumberFormat="1" applyFont="1" applyBorder="1" applyAlignment="1" applyProtection="1">
      <alignment horizontal="right" wrapText="1"/>
    </xf>
    <xf numFmtId="165" fontId="2" fillId="0" borderId="0" xfId="0" applyNumberFormat="1" applyFont="1" applyBorder="1" applyAlignment="1" applyProtection="1">
      <alignment horizontal="right" wrapText="1"/>
    </xf>
    <xf numFmtId="165" fontId="2" fillId="5" borderId="18" xfId="0" applyNumberFormat="1" applyFont="1" applyFill="1" applyBorder="1" applyAlignment="1" applyProtection="1">
      <alignment horizontal="right" wrapText="1"/>
    </xf>
    <xf numFmtId="165" fontId="2" fillId="5" borderId="17" xfId="0" applyNumberFormat="1" applyFont="1" applyFill="1" applyBorder="1" applyAlignment="1" applyProtection="1">
      <alignment horizontal="right" wrapText="1"/>
    </xf>
    <xf numFmtId="0" fontId="2" fillId="0" borderId="2" xfId="0" applyFont="1" applyBorder="1" applyAlignment="1" applyProtection="1">
      <alignment wrapText="1"/>
    </xf>
    <xf numFmtId="0" fontId="2" fillId="0" borderId="3" xfId="0" applyFont="1" applyBorder="1" applyAlignment="1" applyProtection="1">
      <alignment wrapText="1"/>
    </xf>
    <xf numFmtId="0" fontId="2" fillId="0" borderId="4" xfId="0" applyFont="1" applyBorder="1" applyAlignment="1" applyProtection="1">
      <alignment wrapText="1"/>
    </xf>
    <xf numFmtId="165" fontId="2" fillId="0" borderId="2" xfId="0" applyNumberFormat="1" applyFont="1" applyBorder="1" applyAlignment="1" applyProtection="1">
      <alignment horizontal="right" wrapText="1"/>
    </xf>
    <xf numFmtId="165" fontId="2" fillId="0" borderId="4" xfId="0" applyNumberFormat="1" applyFont="1" applyBorder="1" applyAlignment="1" applyProtection="1">
      <alignment horizontal="right" wrapText="1"/>
    </xf>
    <xf numFmtId="165" fontId="2" fillId="0" borderId="3" xfId="0" applyNumberFormat="1" applyFont="1" applyBorder="1" applyAlignment="1" applyProtection="1">
      <alignment horizontal="right" wrapText="1"/>
    </xf>
    <xf numFmtId="0" fontId="4" fillId="0" borderId="10" xfId="0" applyFont="1" applyFill="1" applyBorder="1" applyAlignment="1" applyProtection="1">
      <alignment vertical="top"/>
    </xf>
    <xf numFmtId="0" fontId="4" fillId="0" borderId="0" xfId="0" applyFont="1" applyBorder="1" applyAlignment="1" applyProtection="1"/>
    <xf numFmtId="0" fontId="4" fillId="0" borderId="17" xfId="0" applyFont="1" applyBorder="1" applyAlignment="1" applyProtection="1"/>
    <xf numFmtId="166" fontId="4" fillId="0" borderId="13" xfId="0" applyNumberFormat="1" applyFont="1" applyBorder="1" applyAlignment="1" applyProtection="1">
      <alignment horizontal="center" vertical="top" wrapText="1"/>
    </xf>
    <xf numFmtId="166" fontId="4" fillId="0" borderId="6" xfId="0" applyNumberFormat="1" applyFont="1" applyBorder="1" applyAlignment="1" applyProtection="1">
      <alignment horizontal="center" vertical="top" wrapText="1"/>
    </xf>
    <xf numFmtId="166" fontId="4" fillId="0" borderId="2" xfId="0" applyNumberFormat="1" applyFont="1" applyBorder="1" applyAlignment="1" applyProtection="1">
      <alignment horizontal="center" vertical="top" wrapText="1"/>
    </xf>
    <xf numFmtId="166" fontId="4" fillId="0" borderId="4" xfId="0" applyNumberFormat="1" applyFont="1" applyBorder="1" applyAlignment="1" applyProtection="1">
      <alignment horizontal="center" vertical="top" wrapText="1"/>
    </xf>
    <xf numFmtId="166" fontId="4" fillId="0" borderId="1" xfId="0" applyNumberFormat="1" applyFont="1" applyBorder="1" applyAlignment="1" applyProtection="1">
      <alignment horizontal="center" vertical="top" wrapText="1"/>
    </xf>
    <xf numFmtId="9" fontId="4" fillId="0" borderId="3" xfId="1" applyNumberFormat="1" applyFont="1" applyBorder="1" applyAlignment="1" applyProtection="1">
      <alignment vertical="top" wrapText="1"/>
    </xf>
    <xf numFmtId="9" fontId="4" fillId="0" borderId="4" xfId="1" applyNumberFormat="1" applyFont="1" applyBorder="1" applyAlignment="1" applyProtection="1">
      <alignment vertical="top" wrapText="1"/>
    </xf>
    <xf numFmtId="165" fontId="4" fillId="0" borderId="2" xfId="0" applyNumberFormat="1" applyFont="1" applyBorder="1" applyAlignment="1" applyProtection="1">
      <alignment horizontal="right" wrapText="1"/>
    </xf>
    <xf numFmtId="165" fontId="4" fillId="0" borderId="4" xfId="0" applyNumberFormat="1" applyFont="1" applyBorder="1" applyAlignment="1" applyProtection="1">
      <alignment horizontal="right" wrapText="1"/>
    </xf>
    <xf numFmtId="0" fontId="8" fillId="0" borderId="20" xfId="0" applyFont="1" applyFill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right"/>
    </xf>
    <xf numFmtId="166" fontId="4" fillId="0" borderId="10" xfId="0" applyNumberFormat="1" applyFont="1" applyBorder="1" applyAlignment="1" applyProtection="1">
      <alignment horizontal="center" vertical="top" wrapText="1"/>
    </xf>
    <xf numFmtId="166" fontId="4" fillId="0" borderId="17" xfId="0" applyNumberFormat="1" applyFont="1" applyBorder="1" applyAlignment="1" applyProtection="1">
      <alignment horizontal="center" vertical="top" wrapText="1"/>
    </xf>
    <xf numFmtId="0" fontId="4" fillId="0" borderId="13" xfId="0" applyFont="1" applyBorder="1" applyAlignment="1" applyProtection="1">
      <alignment vertical="top" wrapText="1"/>
    </xf>
    <xf numFmtId="0" fontId="4" fillId="0" borderId="14" xfId="0" applyFont="1" applyBorder="1" applyAlignment="1" applyProtection="1">
      <alignment wrapText="1"/>
    </xf>
    <xf numFmtId="9" fontId="4" fillId="2" borderId="2" xfId="1" applyNumberFormat="1" applyFont="1" applyFill="1" applyBorder="1" applyAlignment="1" applyProtection="1">
      <alignment wrapText="1"/>
      <protection locked="0"/>
    </xf>
    <xf numFmtId="9" fontId="4" fillId="0" borderId="4" xfId="1" applyNumberFormat="1" applyFont="1" applyBorder="1" applyAlignment="1" applyProtection="1">
      <alignment wrapText="1"/>
      <protection locked="0"/>
    </xf>
    <xf numFmtId="165" fontId="4" fillId="0" borderId="3" xfId="0" applyNumberFormat="1" applyFont="1" applyBorder="1" applyAlignment="1" applyProtection="1">
      <alignment horizontal="right" wrapText="1"/>
    </xf>
    <xf numFmtId="165" fontId="2" fillId="6" borderId="15" xfId="0" applyNumberFormat="1" applyFont="1" applyFill="1" applyBorder="1" applyAlignment="1" applyProtection="1">
      <alignment horizontal="right" wrapText="1"/>
    </xf>
    <xf numFmtId="165" fontId="2" fillId="6" borderId="16" xfId="0" applyNumberFormat="1" applyFont="1" applyFill="1" applyBorder="1" applyAlignment="1" applyProtection="1">
      <alignment horizontal="right" wrapText="1"/>
    </xf>
    <xf numFmtId="0" fontId="4" fillId="0" borderId="9" xfId="0" applyFont="1" applyBorder="1" applyAlignment="1" applyProtection="1">
      <alignment vertical="top" wrapText="1"/>
    </xf>
    <xf numFmtId="0" fontId="4" fillId="0" borderId="20" xfId="0" applyFont="1" applyBorder="1" applyAlignment="1" applyProtection="1">
      <alignment vertical="top" wrapText="1"/>
    </xf>
    <xf numFmtId="0" fontId="4" fillId="0" borderId="21" xfId="0" applyFont="1" applyBorder="1" applyAlignment="1" applyProtection="1">
      <alignment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tabSelected="1" workbookViewId="0">
      <selection activeCell="F31" sqref="F31"/>
    </sheetView>
  </sheetViews>
  <sheetFormatPr defaultColWidth="9.140625" defaultRowHeight="14.25" x14ac:dyDescent="0.2"/>
  <cols>
    <col min="1" max="1" width="3.7109375" style="5" customWidth="1"/>
    <col min="2" max="2" width="18.7109375" style="4" customWidth="1"/>
    <col min="3" max="3" width="4.7109375" style="4" customWidth="1"/>
    <col min="4" max="4" width="14.7109375" style="4" customWidth="1"/>
    <col min="5" max="7" width="6.7109375" style="4" customWidth="1"/>
    <col min="8" max="17" width="9.7109375" style="4" customWidth="1"/>
    <col min="18" max="16384" width="9.140625" style="4"/>
  </cols>
  <sheetData>
    <row r="1" spans="1:17" ht="15.75" x14ac:dyDescent="0.2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7" ht="15" customHeight="1" x14ac:dyDescent="0.25">
      <c r="A2" s="1">
        <v>1</v>
      </c>
      <c r="B2" s="5" t="s">
        <v>1</v>
      </c>
      <c r="C2" s="3"/>
      <c r="D2" s="3"/>
      <c r="E2" s="6" t="s">
        <v>2</v>
      </c>
      <c r="F2" s="40" t="s">
        <v>3</v>
      </c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15" x14ac:dyDescent="0.25">
      <c r="A3" s="1">
        <f t="shared" ref="A3:A8" si="0">A2+1</f>
        <v>2</v>
      </c>
      <c r="B3" s="5" t="s">
        <v>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7" ht="15" x14ac:dyDescent="0.25">
      <c r="A4" s="1">
        <f t="shared" si="0"/>
        <v>3</v>
      </c>
      <c r="B4" s="4" t="s">
        <v>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7" ht="15" x14ac:dyDescent="0.25">
      <c r="A5" s="1">
        <f t="shared" si="0"/>
        <v>4</v>
      </c>
      <c r="B5" s="4" t="s">
        <v>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7" ht="15" x14ac:dyDescent="0.25">
      <c r="A6" s="1">
        <f t="shared" si="0"/>
        <v>5</v>
      </c>
      <c r="B6" s="4" t="s">
        <v>7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7" ht="15" x14ac:dyDescent="0.25">
      <c r="A7" s="1">
        <f t="shared" si="0"/>
        <v>6</v>
      </c>
      <c r="B7" s="5" t="s">
        <v>8</v>
      </c>
      <c r="J7" s="3"/>
      <c r="K7" s="3"/>
      <c r="L7" s="3"/>
      <c r="M7" s="3"/>
      <c r="N7" s="3"/>
      <c r="O7" s="3"/>
    </row>
    <row r="8" spans="1:17" ht="15" x14ac:dyDescent="0.25">
      <c r="A8" s="1">
        <f t="shared" si="0"/>
        <v>7</v>
      </c>
      <c r="B8" s="5" t="s">
        <v>9</v>
      </c>
      <c r="J8" s="3"/>
      <c r="K8" s="3"/>
      <c r="L8" s="3"/>
      <c r="M8" s="3"/>
      <c r="N8" s="3"/>
      <c r="O8" s="3"/>
    </row>
    <row r="9" spans="1:17" ht="15" x14ac:dyDescent="0.25">
      <c r="A9" s="1"/>
      <c r="B9" s="5"/>
      <c r="J9" s="3"/>
      <c r="K9" s="3"/>
      <c r="L9" s="3"/>
      <c r="M9" s="3"/>
      <c r="N9" s="3"/>
      <c r="O9" s="3"/>
    </row>
    <row r="10" spans="1:17" ht="22.5" x14ac:dyDescent="0.3">
      <c r="A10" s="41" t="s">
        <v>10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</row>
    <row r="11" spans="1:17" ht="18" x14ac:dyDescent="0.25">
      <c r="A11" s="42" t="s">
        <v>11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3"/>
      <c r="Q11" s="43"/>
    </row>
    <row r="12" spans="1:17" ht="18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8"/>
      <c r="Q12" s="8"/>
    </row>
    <row r="13" spans="1:17" x14ac:dyDescent="0.2">
      <c r="A13" s="44" t="s">
        <v>12</v>
      </c>
      <c r="B13" s="44"/>
      <c r="C13" s="45"/>
      <c r="D13" s="45"/>
      <c r="E13" s="45"/>
      <c r="F13" s="45"/>
      <c r="G13" s="46"/>
      <c r="H13" s="44" t="s">
        <v>13</v>
      </c>
      <c r="I13" s="44"/>
      <c r="J13" s="44"/>
      <c r="K13" s="45"/>
      <c r="L13" s="45"/>
      <c r="M13" s="45"/>
      <c r="N13" s="45"/>
      <c r="O13" s="9" t="s">
        <v>14</v>
      </c>
      <c r="P13" s="47"/>
      <c r="Q13" s="47"/>
    </row>
    <row r="14" spans="1:17" ht="15" customHeight="1" x14ac:dyDescent="0.2">
      <c r="A14" s="10">
        <v>1</v>
      </c>
      <c r="B14" s="50" t="s">
        <v>15</v>
      </c>
      <c r="C14" s="51"/>
      <c r="D14" s="51"/>
      <c r="E14" s="51"/>
      <c r="F14" s="51"/>
      <c r="G14" s="52"/>
      <c r="H14" s="53" t="s">
        <v>16</v>
      </c>
      <c r="I14" s="54"/>
      <c r="J14" s="53" t="s">
        <v>17</v>
      </c>
      <c r="K14" s="54"/>
      <c r="L14" s="53" t="s">
        <v>18</v>
      </c>
      <c r="M14" s="54"/>
      <c r="N14" s="53" t="s">
        <v>19</v>
      </c>
      <c r="O14" s="54"/>
      <c r="P14" s="53" t="s">
        <v>20</v>
      </c>
      <c r="Q14" s="54"/>
    </row>
    <row r="15" spans="1:17" x14ac:dyDescent="0.2">
      <c r="A15" s="11">
        <v>2</v>
      </c>
      <c r="B15" s="50" t="s">
        <v>21</v>
      </c>
      <c r="C15" s="51"/>
      <c r="D15" s="51"/>
      <c r="E15" s="51"/>
      <c r="F15" s="51"/>
      <c r="G15" s="52"/>
      <c r="H15" s="55"/>
      <c r="I15" s="56"/>
      <c r="J15" s="55"/>
      <c r="K15" s="56"/>
      <c r="L15" s="55"/>
      <c r="M15" s="56"/>
      <c r="N15" s="55"/>
      <c r="O15" s="56"/>
      <c r="P15" s="48">
        <f>SUM(H15:O15)</f>
        <v>0</v>
      </c>
      <c r="Q15" s="49"/>
    </row>
    <row r="16" spans="1:17" x14ac:dyDescent="0.2">
      <c r="A16" s="11">
        <v>3</v>
      </c>
      <c r="B16" s="50" t="s">
        <v>22</v>
      </c>
      <c r="C16" s="51"/>
      <c r="D16" s="51"/>
      <c r="E16" s="51"/>
      <c r="F16" s="51"/>
      <c r="G16" s="52"/>
      <c r="H16" s="55"/>
      <c r="I16" s="56"/>
      <c r="J16" s="55"/>
      <c r="K16" s="56"/>
      <c r="L16" s="55"/>
      <c r="M16" s="56"/>
      <c r="N16" s="55"/>
      <c r="O16" s="56"/>
      <c r="P16" s="48">
        <f>SUM(H16:O16)</f>
        <v>0</v>
      </c>
      <c r="Q16" s="49"/>
    </row>
    <row r="17" spans="1:17" x14ac:dyDescent="0.2">
      <c r="A17" s="11">
        <v>4</v>
      </c>
      <c r="B17" s="50" t="s">
        <v>23</v>
      </c>
      <c r="C17" s="51"/>
      <c r="D17" s="51"/>
      <c r="E17" s="51"/>
      <c r="F17" s="51"/>
      <c r="G17" s="52"/>
      <c r="H17" s="55"/>
      <c r="I17" s="56"/>
      <c r="J17" s="55"/>
      <c r="K17" s="56"/>
      <c r="L17" s="55"/>
      <c r="M17" s="56"/>
      <c r="N17" s="55"/>
      <c r="O17" s="56"/>
      <c r="P17" s="48">
        <f>SUM(H17:O17)</f>
        <v>0</v>
      </c>
      <c r="Q17" s="49"/>
    </row>
    <row r="18" spans="1:17" ht="15" customHeight="1" x14ac:dyDescent="0.2">
      <c r="A18" s="53" t="s">
        <v>24</v>
      </c>
      <c r="B18" s="54"/>
      <c r="C18" s="57" t="s">
        <v>25</v>
      </c>
      <c r="D18" s="58"/>
      <c r="E18" s="12" t="s">
        <v>26</v>
      </c>
      <c r="F18" s="12" t="s">
        <v>27</v>
      </c>
      <c r="G18" s="12" t="s">
        <v>28</v>
      </c>
      <c r="H18" s="13" t="s">
        <v>29</v>
      </c>
      <c r="I18" s="13" t="s">
        <v>30</v>
      </c>
      <c r="J18" s="13" t="s">
        <v>29</v>
      </c>
      <c r="K18" s="13" t="s">
        <v>30</v>
      </c>
      <c r="L18" s="13" t="s">
        <v>29</v>
      </c>
      <c r="M18" s="13" t="s">
        <v>30</v>
      </c>
      <c r="N18" s="14" t="s">
        <v>29</v>
      </c>
      <c r="O18" s="13" t="s">
        <v>30</v>
      </c>
      <c r="P18" s="13" t="s">
        <v>29</v>
      </c>
      <c r="Q18" s="13" t="s">
        <v>30</v>
      </c>
    </row>
    <row r="19" spans="1:17" ht="28.5" x14ac:dyDescent="0.2">
      <c r="A19" s="59">
        <v>5</v>
      </c>
      <c r="B19" s="62" t="s">
        <v>31</v>
      </c>
      <c r="C19" s="15" t="s">
        <v>32</v>
      </c>
      <c r="D19" s="15" t="s">
        <v>33</v>
      </c>
      <c r="E19" s="16">
        <v>10</v>
      </c>
      <c r="F19" s="16"/>
      <c r="G19" s="13">
        <v>25</v>
      </c>
      <c r="H19" s="17">
        <f>H15*H17-(SUM(H20:H26))</f>
        <v>0</v>
      </c>
      <c r="I19" s="18">
        <f t="shared" ref="I19:I24" si="1">IF($E19=0,$F19*$G19*H19,(1/$E19)*$G19*H19)</f>
        <v>0</v>
      </c>
      <c r="J19" s="17">
        <f>J15*J17-(SUM(J20:J26))</f>
        <v>0</v>
      </c>
      <c r="K19" s="18">
        <f t="shared" ref="K19:K34" si="2">IF($E19=0,$F19*$G19*J19,(1/$E19)*$G19*J19)</f>
        <v>0</v>
      </c>
      <c r="L19" s="16"/>
      <c r="M19" s="18">
        <f t="shared" ref="M19:M34" si="3">IF($E19=0,$F19*$G19*L19,(1/$E19)*$G19*L19)</f>
        <v>0</v>
      </c>
      <c r="N19" s="16"/>
      <c r="O19" s="18">
        <f t="shared" ref="O19:O34" si="4">IF($E19=0,$F19*$G19*N19,(1/$E19)*$G19*N19)</f>
        <v>0</v>
      </c>
      <c r="P19" s="18">
        <f>SUM(H19,J19,L19,N19)</f>
        <v>0</v>
      </c>
      <c r="Q19" s="18">
        <f t="shared" ref="P19:Q34" si="5">SUM(I19,K19,M19,O19)</f>
        <v>0</v>
      </c>
    </row>
    <row r="20" spans="1:17" x14ac:dyDescent="0.2">
      <c r="A20" s="60"/>
      <c r="B20" s="63"/>
      <c r="C20" s="15" t="s">
        <v>34</v>
      </c>
      <c r="D20" s="15" t="s">
        <v>35</v>
      </c>
      <c r="E20" s="16">
        <v>10</v>
      </c>
      <c r="F20" s="16"/>
      <c r="G20" s="13">
        <v>72</v>
      </c>
      <c r="H20" s="16"/>
      <c r="I20" s="18">
        <f t="shared" si="1"/>
        <v>0</v>
      </c>
      <c r="J20" s="16"/>
      <c r="K20" s="18">
        <f t="shared" si="2"/>
        <v>0</v>
      </c>
      <c r="L20" s="16"/>
      <c r="M20" s="18">
        <f t="shared" si="3"/>
        <v>0</v>
      </c>
      <c r="N20" s="16"/>
      <c r="O20" s="18">
        <f t="shared" si="4"/>
        <v>0</v>
      </c>
      <c r="P20" s="18">
        <f t="shared" si="5"/>
        <v>0</v>
      </c>
      <c r="Q20" s="18">
        <f t="shared" si="5"/>
        <v>0</v>
      </c>
    </row>
    <row r="21" spans="1:17" x14ac:dyDescent="0.2">
      <c r="A21" s="60"/>
      <c r="B21" s="63"/>
      <c r="C21" s="15" t="s">
        <v>36</v>
      </c>
      <c r="D21" s="15" t="s">
        <v>37</v>
      </c>
      <c r="E21" s="16">
        <v>18</v>
      </c>
      <c r="F21" s="16"/>
      <c r="G21" s="13">
        <v>72</v>
      </c>
      <c r="H21" s="16"/>
      <c r="I21" s="18">
        <f t="shared" si="1"/>
        <v>0</v>
      </c>
      <c r="J21" s="16"/>
      <c r="K21" s="18">
        <f t="shared" si="2"/>
        <v>0</v>
      </c>
      <c r="L21" s="17">
        <f>L15*L17-(SUM(L19:L20,L22:L26))</f>
        <v>0</v>
      </c>
      <c r="M21" s="18">
        <f t="shared" si="3"/>
        <v>0</v>
      </c>
      <c r="N21" s="17">
        <f>N15*N17-(SUM(N19:N20,N22:N26))</f>
        <v>0</v>
      </c>
      <c r="O21" s="18">
        <f t="shared" si="4"/>
        <v>0</v>
      </c>
      <c r="P21" s="18">
        <f>SUM(H21,J21,L21,N21)</f>
        <v>0</v>
      </c>
      <c r="Q21" s="18">
        <f t="shared" si="5"/>
        <v>0</v>
      </c>
    </row>
    <row r="22" spans="1:17" x14ac:dyDescent="0.2">
      <c r="A22" s="61"/>
      <c r="B22" s="64"/>
      <c r="C22" s="15" t="s">
        <v>38</v>
      </c>
      <c r="D22" s="15" t="s">
        <v>39</v>
      </c>
      <c r="E22" s="16">
        <v>20</v>
      </c>
      <c r="F22" s="16"/>
      <c r="G22" s="13">
        <v>72</v>
      </c>
      <c r="H22" s="16"/>
      <c r="I22" s="18">
        <f t="shared" si="1"/>
        <v>0</v>
      </c>
      <c r="J22" s="16"/>
      <c r="K22" s="18">
        <f t="shared" si="2"/>
        <v>0</v>
      </c>
      <c r="L22" s="16"/>
      <c r="M22" s="18">
        <f t="shared" si="3"/>
        <v>0</v>
      </c>
      <c r="N22" s="16"/>
      <c r="O22" s="18">
        <f t="shared" si="4"/>
        <v>0</v>
      </c>
      <c r="P22" s="18">
        <f t="shared" si="5"/>
        <v>0</v>
      </c>
      <c r="Q22" s="18">
        <f t="shared" si="5"/>
        <v>0</v>
      </c>
    </row>
    <row r="23" spans="1:17" x14ac:dyDescent="0.2">
      <c r="A23" s="59">
        <v>6</v>
      </c>
      <c r="B23" s="62" t="s">
        <v>40</v>
      </c>
      <c r="C23" s="15" t="s">
        <v>41</v>
      </c>
      <c r="D23" s="15" t="s">
        <v>42</v>
      </c>
      <c r="E23" s="16"/>
      <c r="F23" s="16">
        <v>0.32</v>
      </c>
      <c r="G23" s="13">
        <v>72</v>
      </c>
      <c r="H23" s="16"/>
      <c r="I23" s="18">
        <f t="shared" si="1"/>
        <v>0</v>
      </c>
      <c r="J23" s="16"/>
      <c r="K23" s="18">
        <f t="shared" si="2"/>
        <v>0</v>
      </c>
      <c r="L23" s="16"/>
      <c r="M23" s="18">
        <f t="shared" si="3"/>
        <v>0</v>
      </c>
      <c r="N23" s="16"/>
      <c r="O23" s="18">
        <f t="shared" si="4"/>
        <v>0</v>
      </c>
      <c r="P23" s="18">
        <f t="shared" si="5"/>
        <v>0</v>
      </c>
      <c r="Q23" s="18">
        <f t="shared" si="5"/>
        <v>0</v>
      </c>
    </row>
    <row r="24" spans="1:17" x14ac:dyDescent="0.2">
      <c r="A24" s="60"/>
      <c r="B24" s="63"/>
      <c r="C24" s="15" t="s">
        <v>43</v>
      </c>
      <c r="D24" s="15" t="s">
        <v>44</v>
      </c>
      <c r="E24" s="16"/>
      <c r="F24" s="16">
        <v>0.32</v>
      </c>
      <c r="G24" s="13">
        <v>72</v>
      </c>
      <c r="H24" s="16"/>
      <c r="I24" s="18">
        <f t="shared" si="1"/>
        <v>0</v>
      </c>
      <c r="J24" s="16"/>
      <c r="K24" s="18">
        <f t="shared" si="2"/>
        <v>0</v>
      </c>
      <c r="L24" s="16"/>
      <c r="M24" s="18">
        <f t="shared" si="3"/>
        <v>0</v>
      </c>
      <c r="N24" s="16"/>
      <c r="O24" s="18">
        <f t="shared" si="4"/>
        <v>0</v>
      </c>
      <c r="P24" s="18">
        <f t="shared" si="5"/>
        <v>0</v>
      </c>
      <c r="Q24" s="18">
        <f t="shared" si="5"/>
        <v>0</v>
      </c>
    </row>
    <row r="25" spans="1:17" x14ac:dyDescent="0.2">
      <c r="A25" s="61"/>
      <c r="B25" s="64"/>
      <c r="C25" s="15" t="s">
        <v>45</v>
      </c>
      <c r="D25" s="15" t="s">
        <v>46</v>
      </c>
      <c r="E25" s="16"/>
      <c r="F25" s="16">
        <v>0.32</v>
      </c>
      <c r="G25" s="13">
        <v>72</v>
      </c>
      <c r="H25" s="16"/>
      <c r="I25" s="18">
        <f>IF($E25=0,$F25*$G25*H25,(1/$E25)*$G25*H25)</f>
        <v>0</v>
      </c>
      <c r="J25" s="16"/>
      <c r="K25" s="18">
        <f t="shared" si="2"/>
        <v>0</v>
      </c>
      <c r="L25" s="16"/>
      <c r="M25" s="18">
        <f t="shared" si="3"/>
        <v>0</v>
      </c>
      <c r="N25" s="16"/>
      <c r="O25" s="18">
        <f t="shared" si="4"/>
        <v>0</v>
      </c>
      <c r="P25" s="18">
        <f t="shared" si="5"/>
        <v>0</v>
      </c>
      <c r="Q25" s="18">
        <f t="shared" si="5"/>
        <v>0</v>
      </c>
    </row>
    <row r="26" spans="1:17" x14ac:dyDescent="0.2">
      <c r="A26" s="19">
        <v>7</v>
      </c>
      <c r="B26" s="13" t="s">
        <v>47</v>
      </c>
      <c r="C26" s="15" t="s">
        <v>48</v>
      </c>
      <c r="D26" s="15"/>
      <c r="E26" s="16"/>
      <c r="F26" s="16">
        <v>0.32</v>
      </c>
      <c r="G26" s="13">
        <v>72</v>
      </c>
      <c r="H26" s="16"/>
      <c r="I26" s="18">
        <f>IF($E26=0,$F26*$G26*H26,(1/$E26)*$G26*H26)</f>
        <v>0</v>
      </c>
      <c r="J26" s="16"/>
      <c r="K26" s="18">
        <f t="shared" si="2"/>
        <v>0</v>
      </c>
      <c r="L26" s="16"/>
      <c r="M26" s="18">
        <f t="shared" si="3"/>
        <v>0</v>
      </c>
      <c r="N26" s="16"/>
      <c r="O26" s="18">
        <f t="shared" si="4"/>
        <v>0</v>
      </c>
      <c r="P26" s="18">
        <f t="shared" si="5"/>
        <v>0</v>
      </c>
      <c r="Q26" s="18">
        <f t="shared" si="5"/>
        <v>0</v>
      </c>
    </row>
    <row r="27" spans="1:17" x14ac:dyDescent="0.2">
      <c r="A27" s="65">
        <v>8</v>
      </c>
      <c r="B27" s="15" t="s">
        <v>49</v>
      </c>
      <c r="C27" s="15" t="s">
        <v>50</v>
      </c>
      <c r="D27" s="15" t="s">
        <v>51</v>
      </c>
      <c r="E27" s="16">
        <v>49</v>
      </c>
      <c r="F27" s="16"/>
      <c r="G27" s="13">
        <v>72</v>
      </c>
      <c r="H27" s="20"/>
      <c r="I27" s="21"/>
      <c r="J27" s="16"/>
      <c r="K27" s="18">
        <f>IF(J28=0,IF($E27=0,$F27*$G27*J27,(1/$E27)*$G27*J27),IF($E27=0,$F27*$G27*(J27-J28),(1/$E27)*$G27*(J27-J28)))</f>
        <v>0</v>
      </c>
      <c r="L27" s="16"/>
      <c r="M27" s="18">
        <f>IF(L28=0,IF($E27=0,$F27*$G27*L27,(1/$E27)*$G27*L27),IF($E27=0,$F27*$G27*(L27-L28),(1/$E27)*$G27*(L27-L28)))</f>
        <v>0</v>
      </c>
      <c r="N27" s="16"/>
      <c r="O27" s="18">
        <f t="shared" si="4"/>
        <v>0</v>
      </c>
      <c r="P27" s="18">
        <f t="shared" si="5"/>
        <v>0</v>
      </c>
      <c r="Q27" s="18">
        <f t="shared" si="5"/>
        <v>0</v>
      </c>
    </row>
    <row r="28" spans="1:17" x14ac:dyDescent="0.2">
      <c r="A28" s="66"/>
      <c r="B28" s="22" t="s">
        <v>52</v>
      </c>
      <c r="C28" s="15" t="s">
        <v>53</v>
      </c>
      <c r="D28" s="15"/>
      <c r="E28" s="16"/>
      <c r="F28" s="16">
        <v>0.55000000000000004</v>
      </c>
      <c r="G28" s="13">
        <v>72</v>
      </c>
      <c r="H28" s="20"/>
      <c r="I28" s="21"/>
      <c r="J28" s="16"/>
      <c r="K28" s="18">
        <f t="shared" si="2"/>
        <v>0</v>
      </c>
      <c r="L28" s="16"/>
      <c r="M28" s="18">
        <f t="shared" si="3"/>
        <v>0</v>
      </c>
      <c r="N28" s="16"/>
      <c r="O28" s="18">
        <f t="shared" si="4"/>
        <v>0</v>
      </c>
      <c r="P28" s="18">
        <f t="shared" si="5"/>
        <v>0</v>
      </c>
      <c r="Q28" s="18">
        <f t="shared" si="5"/>
        <v>0</v>
      </c>
    </row>
    <row r="29" spans="1:17" x14ac:dyDescent="0.2">
      <c r="A29" s="67" t="s">
        <v>54</v>
      </c>
      <c r="B29" s="15" t="s">
        <v>49</v>
      </c>
      <c r="C29" s="23" t="s">
        <v>55</v>
      </c>
      <c r="D29" s="15" t="s">
        <v>56</v>
      </c>
      <c r="E29" s="16">
        <v>49</v>
      </c>
      <c r="F29" s="16"/>
      <c r="G29" s="13">
        <v>72</v>
      </c>
      <c r="H29" s="20"/>
      <c r="I29" s="21"/>
      <c r="J29" s="16"/>
      <c r="K29" s="18">
        <f>IF(J31=0,IF(K30=0,IF($E29=0,$F29*$G29*J29,(1/$E29)*$G29*J29),IF($E29=0,$F29*$G29*J29*(SQRT(K30^2+144)/12),(1/$E29)*$G29*J29*(SQRT(K30^2+144)/12))),IF(K30=0,IF($E29=0,$F29*$G29*(J29-J31),(1/$E29)*$G29*(J29-J31)),IF($E29=0,$F29*$G29*(J29-J31)*(SQRT(K30^2+144)/12),(1/$E29)*$G29*(J29-J31)*(SQRT(K30^2+144)/12))))</f>
        <v>0</v>
      </c>
      <c r="L29" s="16"/>
      <c r="M29" s="18">
        <f>IF(L31=0,IF(M30=0,IF($E29=0,$F29*$G29*L29,(1/$E29)*$G29*L29),IF($E29=0,$F29*$G29*L29*(SQRT(M30^2+144)/12),(1/$E29)*$G29*L29*(SQRT(M30^2+144)/12))),IF(M30=0,IF($E29=0,$F29*$G29*(L29-L31),(1/$E29)*$G29*(L29-L31)),IF($E29=0,$F29*$G29*(L29-L31)*(SQRT(M30^2+144)/12),(1/$E29)*$G29*(L29-L31)*(SQRT(M30^2+144)/12))))</f>
        <v>0</v>
      </c>
      <c r="N29" s="16"/>
      <c r="O29" s="18">
        <f>IF(N31=0,IF(O30=0,IF($E29=0,$F29*$G29*N29,(1/$E29)*$G29*N29),IF($E29=0,$F29*$G29*N29*(SQRT(O30^2+144)/12),(1/$E29)*$G29*N29*(SQRT(O30^2+144)/12))),IF(O30=0,IF($E29=0,$F29*$G29*(N29-N31),(1/$E29)*$G29*(N29-N31)),IF($E29=0,$F29*$G29*(N29-N31)*(SQRT(O30^2+144)/12),(1/$E29)*$G29*(N29-N31)*(SQRT(O30^2+144)/12))))</f>
        <v>0</v>
      </c>
      <c r="P29" s="18">
        <f>SUM(H29,J29,L29,N29)</f>
        <v>0</v>
      </c>
      <c r="Q29" s="18">
        <f>SUM(I29,K29,M29,O29)</f>
        <v>0</v>
      </c>
    </row>
    <row r="30" spans="1:17" x14ac:dyDescent="0.2">
      <c r="A30" s="68"/>
      <c r="B30" s="15" t="s">
        <v>57</v>
      </c>
      <c r="C30" s="24"/>
      <c r="D30" s="25"/>
      <c r="E30" s="26"/>
      <c r="F30" s="26"/>
      <c r="G30" s="26"/>
      <c r="H30" s="20"/>
      <c r="I30" s="26"/>
      <c r="J30" s="26"/>
      <c r="K30" s="16"/>
      <c r="L30" s="26"/>
      <c r="M30" s="16"/>
      <c r="N30" s="26"/>
      <c r="O30" s="16"/>
      <c r="P30" s="21"/>
      <c r="Q30" s="21"/>
    </row>
    <row r="31" spans="1:17" x14ac:dyDescent="0.2">
      <c r="A31" s="61"/>
      <c r="B31" s="15" t="s">
        <v>52</v>
      </c>
      <c r="C31" s="15" t="s">
        <v>58</v>
      </c>
      <c r="D31" s="15"/>
      <c r="E31" s="16"/>
      <c r="F31" s="16">
        <v>0.55000000000000004</v>
      </c>
      <c r="G31" s="13">
        <v>72</v>
      </c>
      <c r="H31" s="20"/>
      <c r="I31" s="21"/>
      <c r="J31" s="16"/>
      <c r="K31" s="18">
        <f t="shared" si="2"/>
        <v>0</v>
      </c>
      <c r="L31" s="16"/>
      <c r="M31" s="18">
        <f t="shared" si="3"/>
        <v>0</v>
      </c>
      <c r="N31" s="16"/>
      <c r="O31" s="18">
        <f t="shared" si="4"/>
        <v>0</v>
      </c>
      <c r="P31" s="18">
        <f>SUM(H31,J31,L31,N31)</f>
        <v>0</v>
      </c>
      <c r="Q31" s="18">
        <f>SUM(I31,K31,M31,O31)</f>
        <v>0</v>
      </c>
    </row>
    <row r="32" spans="1:17" x14ac:dyDescent="0.2">
      <c r="A32" s="11">
        <v>9</v>
      </c>
      <c r="B32" s="13" t="s">
        <v>59</v>
      </c>
      <c r="C32" s="13" t="s">
        <v>60</v>
      </c>
      <c r="D32" s="13" t="s">
        <v>61</v>
      </c>
      <c r="E32" s="16">
        <v>10</v>
      </c>
      <c r="F32" s="16"/>
      <c r="G32" s="13">
        <v>25</v>
      </c>
      <c r="H32" s="16"/>
      <c r="I32" s="18">
        <f>IF($E32=0,$F32*$G32*H32,(1/$E32)*$G32*H32)</f>
        <v>0</v>
      </c>
      <c r="J32" s="16"/>
      <c r="K32" s="18">
        <f>IF($E32=0,$F32*$G32*J32,(1/$E32)*$G32*J32)</f>
        <v>0</v>
      </c>
      <c r="L32" s="16"/>
      <c r="M32" s="18">
        <f>IF($E32=0,$F32*$G32*L32,(1/$E32)*$G32*L32)</f>
        <v>0</v>
      </c>
      <c r="N32" s="16"/>
      <c r="O32" s="18">
        <f>IF($E32=0,$F32*$G32*N32,(1/$E32)*$G32*N32)</f>
        <v>0</v>
      </c>
      <c r="P32" s="18">
        <f>SUM(H32,J32,L32,N32)</f>
        <v>0</v>
      </c>
      <c r="Q32" s="18">
        <f>SUM(I32,K32,M32,O32)</f>
        <v>0</v>
      </c>
    </row>
    <row r="33" spans="1:17" x14ac:dyDescent="0.2">
      <c r="A33" s="11">
        <v>10</v>
      </c>
      <c r="B33" s="13" t="s">
        <v>62</v>
      </c>
      <c r="C33" s="13" t="s">
        <v>63</v>
      </c>
      <c r="D33" s="13"/>
      <c r="E33" s="16">
        <v>30</v>
      </c>
      <c r="F33" s="16"/>
      <c r="G33" s="13">
        <v>72</v>
      </c>
      <c r="H33" s="16"/>
      <c r="I33" s="18">
        <f>IF($E33=0,$F33*$G33*H33,(1/$E33)*$G33*H33)</f>
        <v>0</v>
      </c>
      <c r="J33" s="16"/>
      <c r="K33" s="18">
        <f t="shared" si="2"/>
        <v>0</v>
      </c>
      <c r="L33" s="16"/>
      <c r="M33" s="18">
        <f t="shared" si="3"/>
        <v>0</v>
      </c>
      <c r="N33" s="16"/>
      <c r="O33" s="18">
        <f t="shared" si="4"/>
        <v>0</v>
      </c>
      <c r="P33" s="18">
        <f t="shared" si="5"/>
        <v>0</v>
      </c>
      <c r="Q33" s="18">
        <f t="shared" si="5"/>
        <v>0</v>
      </c>
    </row>
    <row r="34" spans="1:17" ht="15" thickBot="1" x14ac:dyDescent="0.25">
      <c r="A34" s="27">
        <v>11</v>
      </c>
      <c r="B34" s="28" t="s">
        <v>64</v>
      </c>
      <c r="C34" s="28" t="s">
        <v>65</v>
      </c>
      <c r="D34" s="28"/>
      <c r="E34" s="29">
        <v>30</v>
      </c>
      <c r="F34" s="29"/>
      <c r="G34" s="28">
        <v>72</v>
      </c>
      <c r="H34" s="29"/>
      <c r="I34" s="30">
        <f>IF($E34=0,$F34*$G34*H34,(1/$E34)*$G34*H34)</f>
        <v>0</v>
      </c>
      <c r="J34" s="29"/>
      <c r="K34" s="30">
        <f t="shared" si="2"/>
        <v>0</v>
      </c>
      <c r="L34" s="29"/>
      <c r="M34" s="30">
        <f t="shared" si="3"/>
        <v>0</v>
      </c>
      <c r="N34" s="29"/>
      <c r="O34" s="30">
        <f t="shared" si="4"/>
        <v>0</v>
      </c>
      <c r="P34" s="30">
        <f t="shared" si="5"/>
        <v>0</v>
      </c>
      <c r="Q34" s="30">
        <f t="shared" si="5"/>
        <v>0</v>
      </c>
    </row>
    <row r="35" spans="1:17" s="32" customFormat="1" ht="15" customHeight="1" x14ac:dyDescent="0.25">
      <c r="A35" s="31">
        <v>12</v>
      </c>
      <c r="B35" s="69" t="s">
        <v>66</v>
      </c>
      <c r="C35" s="70"/>
      <c r="D35" s="70"/>
      <c r="E35" s="70"/>
      <c r="F35" s="70"/>
      <c r="G35" s="71"/>
      <c r="H35" s="72">
        <f>SUM(I19:I29,I31:I34)</f>
        <v>0</v>
      </c>
      <c r="I35" s="73"/>
      <c r="J35" s="72">
        <f>SUM(K19:K29,K31:K34)</f>
        <v>0</v>
      </c>
      <c r="K35" s="73"/>
      <c r="L35" s="72">
        <f>SUM(M19:M29,M31:M34)</f>
        <v>0</v>
      </c>
      <c r="M35" s="73"/>
      <c r="N35" s="72">
        <f>SUM(O19:O29,O31:O34)</f>
        <v>0</v>
      </c>
      <c r="O35" s="73"/>
      <c r="P35" s="76">
        <f>SUM(H35:O35)</f>
        <v>0</v>
      </c>
      <c r="Q35" s="77"/>
    </row>
    <row r="36" spans="1:17" s="32" customFormat="1" ht="15" customHeight="1" x14ac:dyDescent="0.25">
      <c r="A36" s="33">
        <v>13</v>
      </c>
      <c r="B36" s="78" t="s">
        <v>67</v>
      </c>
      <c r="C36" s="79"/>
      <c r="D36" s="79"/>
      <c r="E36" s="79"/>
      <c r="F36" s="79"/>
      <c r="G36" s="80"/>
      <c r="H36" s="81">
        <f>H16*H17*0.35</f>
        <v>0</v>
      </c>
      <c r="I36" s="82"/>
      <c r="J36" s="81">
        <f>J16*J17*0.35</f>
        <v>0</v>
      </c>
      <c r="K36" s="82"/>
      <c r="L36" s="81">
        <f>L16*L17*0.35</f>
        <v>0</v>
      </c>
      <c r="M36" s="82"/>
      <c r="N36" s="81">
        <f>N16*N17*0.35</f>
        <v>0</v>
      </c>
      <c r="O36" s="83"/>
      <c r="P36" s="84">
        <f>SUM(H36:O36)</f>
        <v>0</v>
      </c>
      <c r="Q36" s="85"/>
    </row>
    <row r="37" spans="1:17" s="32" customFormat="1" ht="15.75" thickBot="1" x14ac:dyDescent="0.3">
      <c r="A37" s="34">
        <v>14</v>
      </c>
      <c r="B37" s="86" t="s">
        <v>68</v>
      </c>
      <c r="C37" s="87"/>
      <c r="D37" s="87"/>
      <c r="E37" s="87"/>
      <c r="F37" s="87"/>
      <c r="G37" s="88"/>
      <c r="H37" s="89">
        <f>SUM(H35:I36)</f>
        <v>0</v>
      </c>
      <c r="I37" s="90"/>
      <c r="J37" s="89">
        <f>SUM(J35:K36)</f>
        <v>0</v>
      </c>
      <c r="K37" s="90"/>
      <c r="L37" s="89">
        <f>SUM(L35:M36)</f>
        <v>0</v>
      </c>
      <c r="M37" s="90"/>
      <c r="N37" s="89">
        <f>SUM(N35:O36)</f>
        <v>0</v>
      </c>
      <c r="O37" s="91"/>
      <c r="P37" s="74">
        <f>SUM(H37:O37)</f>
        <v>0</v>
      </c>
      <c r="Q37" s="75"/>
    </row>
    <row r="38" spans="1:17" x14ac:dyDescent="0.2">
      <c r="A38" s="60">
        <v>15</v>
      </c>
      <c r="B38" s="63" t="s">
        <v>69</v>
      </c>
      <c r="C38" s="92" t="s">
        <v>70</v>
      </c>
      <c r="D38" s="93"/>
      <c r="E38" s="93"/>
      <c r="F38" s="93"/>
      <c r="G38" s="94"/>
      <c r="H38" s="95" t="s">
        <v>71</v>
      </c>
      <c r="I38" s="96"/>
      <c r="J38" s="95" t="s">
        <v>71</v>
      </c>
      <c r="K38" s="96"/>
      <c r="L38" s="95" t="s">
        <v>71</v>
      </c>
      <c r="M38" s="96"/>
      <c r="N38" s="95" t="s">
        <v>71</v>
      </c>
      <c r="O38" s="96"/>
      <c r="P38" s="95" t="s">
        <v>72</v>
      </c>
      <c r="Q38" s="96"/>
    </row>
    <row r="39" spans="1:17" x14ac:dyDescent="0.2">
      <c r="A39" s="61"/>
      <c r="B39" s="64"/>
      <c r="C39" s="50" t="s">
        <v>73</v>
      </c>
      <c r="D39" s="51"/>
      <c r="E39" s="51"/>
      <c r="F39" s="100">
        <v>0.8</v>
      </c>
      <c r="G39" s="101"/>
      <c r="H39" s="102">
        <f>H37/$F39</f>
        <v>0</v>
      </c>
      <c r="I39" s="103"/>
      <c r="J39" s="102">
        <f>J37/$F39</f>
        <v>0</v>
      </c>
      <c r="K39" s="103"/>
      <c r="L39" s="102">
        <f>L37/$F39</f>
        <v>0</v>
      </c>
      <c r="M39" s="103"/>
      <c r="N39" s="102">
        <f>N37/$F39</f>
        <v>0</v>
      </c>
      <c r="O39" s="103"/>
      <c r="P39" s="102">
        <f>SUM(H39:O39)</f>
        <v>0</v>
      </c>
      <c r="Q39" s="103"/>
    </row>
    <row r="40" spans="1:17" ht="15" thickBot="1" x14ac:dyDescent="0.25">
      <c r="A40" s="59">
        <v>16</v>
      </c>
      <c r="B40" s="62" t="s">
        <v>74</v>
      </c>
      <c r="C40" s="115" t="s">
        <v>75</v>
      </c>
      <c r="D40" s="116"/>
      <c r="E40" s="116"/>
      <c r="F40" s="116"/>
      <c r="G40" s="117"/>
      <c r="H40" s="97" t="s">
        <v>76</v>
      </c>
      <c r="I40" s="98"/>
      <c r="J40" s="97" t="s">
        <v>76</v>
      </c>
      <c r="K40" s="98"/>
      <c r="L40" s="99" t="s">
        <v>76</v>
      </c>
      <c r="M40" s="99"/>
      <c r="N40" s="99" t="s">
        <v>76</v>
      </c>
      <c r="O40" s="97"/>
      <c r="P40" s="106" t="s">
        <v>77</v>
      </c>
      <c r="Q40" s="107"/>
    </row>
    <row r="41" spans="1:17" ht="15" x14ac:dyDescent="0.25">
      <c r="A41" s="61"/>
      <c r="B41" s="64"/>
      <c r="C41" s="108"/>
      <c r="D41" s="109"/>
      <c r="E41" s="109"/>
      <c r="F41" s="110">
        <v>0.8</v>
      </c>
      <c r="G41" s="111"/>
      <c r="H41" s="102">
        <f>H39/$F41</f>
        <v>0</v>
      </c>
      <c r="I41" s="103"/>
      <c r="J41" s="102">
        <f>J39/$F41</f>
        <v>0</v>
      </c>
      <c r="K41" s="103"/>
      <c r="L41" s="102">
        <f>L39/$F41</f>
        <v>0</v>
      </c>
      <c r="M41" s="103"/>
      <c r="N41" s="102">
        <f>N39/$F41</f>
        <v>0</v>
      </c>
      <c r="O41" s="112"/>
      <c r="P41" s="113">
        <f>SUM(H41:O41)</f>
        <v>0</v>
      </c>
      <c r="Q41" s="114"/>
    </row>
    <row r="42" spans="1:17" s="35" customFormat="1" ht="15" x14ac:dyDescent="0.25">
      <c r="A42" s="104" t="str">
        <f>IF(OR(H19&lt;0,J19&lt;0,),"Areas do not add up, Concrete to earth value is negative","-")</f>
        <v>-</v>
      </c>
      <c r="B42" s="104"/>
      <c r="C42" s="104"/>
      <c r="D42" s="104"/>
      <c r="E42" s="104"/>
      <c r="F42" s="104"/>
      <c r="G42" s="104"/>
      <c r="O42" s="36"/>
      <c r="P42" s="37"/>
      <c r="Q42" s="37"/>
    </row>
    <row r="43" spans="1:17" ht="15" x14ac:dyDescent="0.25">
      <c r="A43" s="38" t="str">
        <f>IF(Q27+Q29=0,"NO ROOF CALCULATED","-")</f>
        <v>NO ROOF CALCULATED</v>
      </c>
      <c r="P43" s="105" t="s">
        <v>78</v>
      </c>
      <c r="Q43" s="105"/>
    </row>
    <row r="44" spans="1:17" ht="15" x14ac:dyDescent="0.2">
      <c r="A44" s="104" t="str">
        <f>IF(OR(L21&lt;0,N21&lt;0),"Areas do not add up, 2X4 wall value is negative","-")</f>
        <v>-</v>
      </c>
      <c r="B44" s="104"/>
      <c r="C44" s="104"/>
      <c r="D44" s="104"/>
      <c r="E44" s="104"/>
      <c r="F44" s="104"/>
      <c r="G44" s="104"/>
      <c r="P44" s="39" t="s">
        <v>79</v>
      </c>
    </row>
  </sheetData>
  <sheetProtection algorithmName="SHA-512" hashValue="OFX0rX8zsK4FdWp8L1xyyE6BUepjVbna66pdSDzPMUN6d9WoGz/U42WbLm59QuDNwC0NmNDx2GMqDf+l2y7TNg==" saltValue="QaTLivIu8CJNFISbKw8H5g==" spinCount="100000" sheet="1" formatCells="0" formatColumns="0" formatRows="0" insertColumns="0" insertRows="0" insertHyperlinks="0" deleteColumns="0" deleteRows="0" sort="0" autoFilter="0" pivotTables="0"/>
  <mergeCells count="91">
    <mergeCell ref="A42:G42"/>
    <mergeCell ref="P43:Q43"/>
    <mergeCell ref="A44:G44"/>
    <mergeCell ref="N40:O40"/>
    <mergeCell ref="P40:Q40"/>
    <mergeCell ref="C41:E41"/>
    <mergeCell ref="F41:G41"/>
    <mergeCell ref="H41:I41"/>
    <mergeCell ref="J41:K41"/>
    <mergeCell ref="L41:M41"/>
    <mergeCell ref="N41:O41"/>
    <mergeCell ref="P41:Q41"/>
    <mergeCell ref="A40:A41"/>
    <mergeCell ref="B40:B41"/>
    <mergeCell ref="C40:G40"/>
    <mergeCell ref="H40:I40"/>
    <mergeCell ref="J40:K40"/>
    <mergeCell ref="L40:M40"/>
    <mergeCell ref="N38:O38"/>
    <mergeCell ref="P38:Q38"/>
    <mergeCell ref="C39:E39"/>
    <mergeCell ref="F39:G39"/>
    <mergeCell ref="H39:I39"/>
    <mergeCell ref="J39:K39"/>
    <mergeCell ref="L39:M39"/>
    <mergeCell ref="N39:O39"/>
    <mergeCell ref="P39:Q39"/>
    <mergeCell ref="L38:M38"/>
    <mergeCell ref="A38:A39"/>
    <mergeCell ref="B38:B39"/>
    <mergeCell ref="C38:G38"/>
    <mergeCell ref="H38:I38"/>
    <mergeCell ref="J38:K38"/>
    <mergeCell ref="P37:Q37"/>
    <mergeCell ref="N35:O35"/>
    <mergeCell ref="P35:Q35"/>
    <mergeCell ref="B36:G36"/>
    <mergeCell ref="H36:I36"/>
    <mergeCell ref="J36:K36"/>
    <mergeCell ref="L36:M36"/>
    <mergeCell ref="N36:O36"/>
    <mergeCell ref="P36:Q36"/>
    <mergeCell ref="L35:M35"/>
    <mergeCell ref="B37:G37"/>
    <mergeCell ref="H37:I37"/>
    <mergeCell ref="J37:K37"/>
    <mergeCell ref="L37:M37"/>
    <mergeCell ref="N37:O37"/>
    <mergeCell ref="A27:A28"/>
    <mergeCell ref="A29:A31"/>
    <mergeCell ref="B35:G35"/>
    <mergeCell ref="H35:I35"/>
    <mergeCell ref="J35:K35"/>
    <mergeCell ref="A18:B18"/>
    <mergeCell ref="C18:D18"/>
    <mergeCell ref="A19:A22"/>
    <mergeCell ref="B19:B22"/>
    <mergeCell ref="A23:A25"/>
    <mergeCell ref="B23:B25"/>
    <mergeCell ref="P17:Q17"/>
    <mergeCell ref="B16:G16"/>
    <mergeCell ref="H16:I16"/>
    <mergeCell ref="J16:K16"/>
    <mergeCell ref="L16:M16"/>
    <mergeCell ref="N16:O16"/>
    <mergeCell ref="P16:Q16"/>
    <mergeCell ref="B17:G17"/>
    <mergeCell ref="H17:I17"/>
    <mergeCell ref="J17:K17"/>
    <mergeCell ref="L17:M17"/>
    <mergeCell ref="N17:O17"/>
    <mergeCell ref="P15:Q15"/>
    <mergeCell ref="B14:G14"/>
    <mergeCell ref="H14:I14"/>
    <mergeCell ref="J14:K14"/>
    <mergeCell ref="L14:M14"/>
    <mergeCell ref="N14:O14"/>
    <mergeCell ref="P14:Q14"/>
    <mergeCell ref="B15:G15"/>
    <mergeCell ref="H15:I15"/>
    <mergeCell ref="J15:K15"/>
    <mergeCell ref="L15:M15"/>
    <mergeCell ref="N15:O15"/>
    <mergeCell ref="F2:Q2"/>
    <mergeCell ref="A10:Q10"/>
    <mergeCell ref="A11:Q11"/>
    <mergeCell ref="A13:B13"/>
    <mergeCell ref="C13:G13"/>
    <mergeCell ref="H13:J13"/>
    <mergeCell ref="K13:N13"/>
    <mergeCell ref="P13:Q13"/>
  </mergeCells>
  <pageMargins left="0.7" right="0.7" top="0.75" bottom="0.75" header="0.3" footer="0.3"/>
  <pageSetup scale="7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HeatCalc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Kaietan Yankowski;Dale Hoke;Jay Eenhuis;Jay E.;Tim Crippen;Roger Lovell;Louis Lopez;Joseph McMeekin</dc:creator>
  <cp:lastModifiedBy>Anthony LaManna</cp:lastModifiedBy>
  <cp:lastPrinted>2015-10-09T16:20:14Z</cp:lastPrinted>
  <dcterms:created xsi:type="dcterms:W3CDTF">2015-10-09T16:16:29Z</dcterms:created>
  <dcterms:modified xsi:type="dcterms:W3CDTF">2019-04-30T21:53:36Z</dcterms:modified>
</cp:coreProperties>
</file>